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2016年方正县政府性基金收入决算表 " sheetId="1" r:id="rId1"/>
    <sheet name="2016年方正县政府性基金支出决算表 " sheetId="2" r:id="rId2"/>
    <sheet name="2016年方正县政府性基金转移支付决算表" sheetId="3" r:id="rId3"/>
    <sheet name="2016年方正县政府专项债务限额和余额情况决算表" sheetId="4" r:id="rId4"/>
  </sheets>
  <calcPr calcId="144525"/>
</workbook>
</file>

<file path=xl/sharedStrings.xml><?xml version="1.0" encoding="utf-8"?>
<sst xmlns="http://schemas.openxmlformats.org/spreadsheetml/2006/main" count="280" uniqueCount="239">
  <si>
    <t xml:space="preserve">2016年方正县政府性基金收入决算表 </t>
  </si>
  <si>
    <t>附件：3—1</t>
  </si>
  <si>
    <t>单位：万元</t>
  </si>
  <si>
    <t>收              入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</si>
  <si>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</si>
  <si>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</si>
  <si>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完成数</t>
  </si>
  <si>
    <t>完成预算%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</si>
  <si>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</si>
  <si>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</si>
  <si>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</si>
  <si>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</si>
  <si>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</si>
  <si>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六、新菜地开发建设基金收入</t>
  </si>
  <si>
    <t>七、新增建设用地土地有偿使用费收入</t>
  </si>
  <si>
    <t>八、南水北调工程建设基金收入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</si>
  <si>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</si>
  <si>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</si>
  <si>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</si>
  <si>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</si>
  <si>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</si>
  <si>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</si>
  <si>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</si>
  <si>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</si>
  <si>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</si>
  <si>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十三、大中型水库库区基金收入</t>
  </si>
  <si>
    <t>十四、彩票公益金收入</t>
  </si>
  <si>
    <t xml:space="preserve">  福利彩票公益金收入</t>
  </si>
  <si>
    <t xml:space="preserve">  体育彩票公益金收入</t>
  </si>
  <si>
    <t>十五、城市基础设施配套费收入</t>
  </si>
  <si>
    <t>十六、小型水库移民扶助基金收入</t>
  </si>
  <si>
    <t>十七、国家重大水利工程建设基金收入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</si>
  <si>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</si>
  <si>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</si>
  <si>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</si>
  <si>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十八、车辆通行费</t>
  </si>
  <si>
    <t>十九、污水处理费收入</t>
  </si>
  <si>
    <t>二十、彩票发行机构和彩票销售机构的业务费用</t>
  </si>
  <si>
    <t>二十一、其他政府性基金收入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</si>
  <si>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</si>
  <si>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</si>
  <si>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</si>
  <si>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</si>
  <si>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</si>
  <si>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</si>
  <si>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</si>
  <si>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</si>
  <si>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</si>
  <si>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待偿债置换专项债券结余</t>
  </si>
  <si>
    <t>收入总计</t>
  </si>
  <si>
    <t xml:space="preserve">2016年方正县政府性基金支出决算表 </t>
  </si>
  <si>
    <t>附件：3—2</t>
  </si>
  <si>
    <t>支             出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</si>
  <si>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</si>
  <si>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</si>
  <si>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</si>
  <si>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</si>
  <si>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</si>
  <si>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</si>
  <si>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</si>
  <si>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</si>
  <si>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</si>
  <si>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</si>
  <si>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</si>
  <si>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</si>
  <si>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</si>
  <si>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</si>
  <si>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</si>
  <si>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</si>
  <si>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</si>
  <si>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</si>
  <si>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</si>
  <si>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</si>
  <si>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</si>
  <si>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</si>
  <si>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</si>
  <si>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</si>
  <si>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</si>
  <si>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</si>
  <si>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</si>
  <si>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</si>
  <si>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</si>
  <si>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</si>
  <si>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</si>
  <si>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</si>
  <si>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</si>
  <si>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</si>
  <si>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</si>
  <si>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</si>
  <si>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</si>
  <si>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</si>
  <si>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</si>
  <si>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</si>
  <si>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</si>
  <si>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</si>
  <si>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</si>
  <si>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</si>
  <si>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</si>
  <si>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</si>
  <si>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</si>
  <si>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</si>
  <si>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</si>
  <si>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</si>
  <si>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</si>
  <si>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</si>
  <si>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</si>
  <si>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</si>
  <si>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</si>
  <si>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</si>
  <si>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</si>
  <si>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</si>
  <si>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</si>
  <si>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</si>
  <si>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</si>
  <si>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</si>
  <si>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</si>
  <si>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</si>
  <si>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</si>
  <si>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</si>
  <si>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</si>
  <si>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</si>
  <si>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</si>
  <si>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</si>
  <si>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</si>
  <si>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</si>
  <si>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</si>
  <si>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</si>
  <si>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</si>
  <si>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铁路资产变现收入安排的支出</t>
    </r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</si>
  <si>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</si>
  <si>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</si>
  <si>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</si>
  <si>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</si>
  <si>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</si>
  <si>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</si>
  <si>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</si>
  <si>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</si>
  <si>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</si>
  <si>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</si>
  <si>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</si>
  <si>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</si>
  <si>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</si>
  <si>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</si>
  <si>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</si>
  <si>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</si>
  <si>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</si>
  <si>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</si>
  <si>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</si>
  <si>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</si>
  <si>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</si>
  <si>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</si>
  <si>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</si>
  <si>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</si>
  <si>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</si>
  <si>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</si>
  <si>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</si>
  <si>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</si>
  <si>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</si>
  <si>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</si>
  <si>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</si>
  <si>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</si>
  <si>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</si>
  <si>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</si>
  <si>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</si>
  <si>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</si>
  <si>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</si>
  <si>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</si>
  <si>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</si>
  <si>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</si>
  <si>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</si>
  <si>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</si>
  <si>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</si>
  <si>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</si>
  <si>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</si>
  <si>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</si>
  <si>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</si>
  <si>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</si>
  <si>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</si>
  <si>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</si>
  <si>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</si>
  <si>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</si>
  <si>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</si>
  <si>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</si>
  <si>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</si>
  <si>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</si>
  <si>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</si>
  <si>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</si>
  <si>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</si>
  <si>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</si>
  <si>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</si>
  <si>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</si>
  <si>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</si>
  <si>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</si>
  <si>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</si>
  <si>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</si>
  <si>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</si>
  <si>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</si>
  <si>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</si>
  <si>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</si>
  <si>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</si>
  <si>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</si>
  <si>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</si>
  <si>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</si>
  <si>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</si>
  <si>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</si>
  <si>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</si>
  <si>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</si>
  <si>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</si>
  <si>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</si>
  <si>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</si>
  <si>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</si>
  <si>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</si>
  <si>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</si>
  <si>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</si>
  <si>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</si>
  <si>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</si>
  <si>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</si>
  <si>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</si>
  <si>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</si>
  <si>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</si>
  <si>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</si>
  <si>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</si>
  <si>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</si>
  <si>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</si>
  <si>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</si>
  <si>
    <t>2016年方正县政府性基金转移支付决算表</t>
  </si>
  <si>
    <t>附件：3—3</t>
  </si>
  <si>
    <t>政府性基金本级收入</t>
  </si>
  <si>
    <t>政府性基金本级支出</t>
  </si>
  <si>
    <t>2016年方正县政府专项债务限额和余额情况决算表</t>
  </si>
  <si>
    <t>附件：3—4</t>
  </si>
  <si>
    <t xml:space="preserve">           单位：万元</t>
  </si>
  <si>
    <t>项  目</t>
  </si>
  <si>
    <t>决算数</t>
  </si>
  <si>
    <t>2015年政府专项债务余额</t>
  </si>
  <si>
    <t>2016年政府专项债务限额</t>
  </si>
  <si>
    <t>2016年政府专项债务（转贷）收入</t>
  </si>
  <si>
    <t>2016年政府专项债务还本支出</t>
  </si>
  <si>
    <t>2016年政府专项债务余额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</si>
</sst>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horizontal="left" vertical="center"/>
      <protection locked="0"/>
    </xf>
    <xf numFmtId="176" fontId="1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A3" sqref="A3"/>
    </sheetView>
  </sheetViews>
  <sheetFormatPr defaultColWidth="9" defaultRowHeight="14.25" outlineLevelCol="3"/>
  <cols>
    <col min="1" max="1" width="51" style="12" customWidth="1"/>
    <col min="2" max="2" width="13.25" style="12" customWidth="1"/>
    <col min="3" max="3" width="13.75" style="12" customWidth="1"/>
    <col min="4" max="4" width="11.5" style="1" customWidth="1"/>
    <col min="5" max="16384" width="9" style="1"/>
  </cols>
  <sheetData>
    <row r="1" s="1" customFormat="1" ht="20.25" spans="1:4">
      <c r="A1" s="28" t="s">
        <v>0</v>
      </c>
      <c r="B1" s="28"/>
      <c r="C1" s="28"/>
      <c r="D1" s="28"/>
    </row>
    <row r="2" s="1" customFormat="1" ht="20.25" spans="1:3">
      <c r="A2" s="28"/>
      <c r="B2" s="28"/>
      <c r="C2" s="28"/>
    </row>
    <row r="3" s="1" customFormat="1" spans="1:3">
      <c r="A3" s="12" t="s">
        <v>1</v>
      </c>
      <c r="B3" s="12"/>
      <c r="C3" s="12" t="s">
        <v>2</v>
      </c>
    </row>
    <row r="4" s="1" customFormat="1" ht="18.75" spans="1:4">
      <c r="A4" s="29" t="s">
        <v>3</v>
      </c>
      <c r="B4" s="30"/>
      <c r="C4" s="30"/>
      <c r="D4" s="31"/>
    </row>
    <row r="5" s="1" customFormat="1" spans="1:4">
      <c r="A5" s="32" t="s">
        <v>4</v>
      </c>
      <c r="B5" s="41" t="s">
        <v>5</v>
      </c>
      <c r="C5" s="33" t="s">
        <v>6</v>
      </c>
      <c r="D5" s="34" t="s">
        <v>7</v>
      </c>
    </row>
    <row r="6" s="1" customFormat="1" spans="1:4">
      <c r="A6" s="35" t="s">
        <v>8</v>
      </c>
      <c r="B6" s="35"/>
      <c r="C6" s="22"/>
      <c r="D6" s="9"/>
    </row>
    <row r="7" s="1" customFormat="1" spans="1:4">
      <c r="A7" s="35" t="s">
        <v>9</v>
      </c>
      <c r="B7" s="35"/>
      <c r="C7" s="22"/>
      <c r="D7" s="9"/>
    </row>
    <row r="8" s="1" customFormat="1" spans="1:4">
      <c r="A8" s="35" t="s">
        <v>10</v>
      </c>
      <c r="B8" s="35"/>
      <c r="C8" s="22"/>
      <c r="D8" s="9"/>
    </row>
    <row r="9" s="1" customFormat="1" spans="1:4">
      <c r="A9" s="35" t="s">
        <v>11</v>
      </c>
      <c r="B9" s="35"/>
      <c r="C9" s="22"/>
      <c r="D9" s="9"/>
    </row>
    <row r="10" s="1" customFormat="1" spans="1:4">
      <c r="A10" s="35" t="s">
        <v>12</v>
      </c>
      <c r="B10" s="35"/>
      <c r="C10" s="22"/>
      <c r="D10" s="9"/>
    </row>
    <row r="11" s="1" customFormat="1" spans="1:4">
      <c r="A11" s="35" t="s">
        <v>13</v>
      </c>
      <c r="B11" s="35"/>
      <c r="C11" s="22"/>
      <c r="D11" s="9"/>
    </row>
    <row r="12" s="1" customFormat="1" spans="1:4">
      <c r="A12" s="35" t="s">
        <v>14</v>
      </c>
      <c r="B12" s="35"/>
      <c r="C12" s="22"/>
      <c r="D12" s="9"/>
    </row>
    <row r="13" s="1" customFormat="1" spans="1:4">
      <c r="A13" s="35" t="s">
        <v>15</v>
      </c>
      <c r="B13" s="35"/>
      <c r="C13" s="22"/>
      <c r="D13" s="9"/>
    </row>
    <row r="14" s="1" customFormat="1" spans="1:4">
      <c r="A14" s="35" t="s">
        <v>16</v>
      </c>
      <c r="B14" s="35"/>
      <c r="C14" s="22"/>
      <c r="D14" s="9"/>
    </row>
    <row r="15" s="1" customFormat="1" spans="1:4">
      <c r="A15" s="35" t="s">
        <v>17</v>
      </c>
      <c r="B15" s="35">
        <v>100</v>
      </c>
      <c r="C15" s="22">
        <v>208</v>
      </c>
      <c r="D15" s="37">
        <f t="shared" ref="D15:D18" si="0">C15/B15*100</f>
        <v>208</v>
      </c>
    </row>
    <row r="16" s="1" customFormat="1" spans="1:4">
      <c r="A16" s="35" t="s">
        <v>18</v>
      </c>
      <c r="B16" s="35"/>
      <c r="C16" s="22">
        <v>28</v>
      </c>
      <c r="D16" s="37"/>
    </row>
    <row r="17" s="1" customFormat="1" spans="1:4">
      <c r="A17" s="35" t="s">
        <v>19</v>
      </c>
      <c r="B17" s="24">
        <f>SUM(B18:B22)</f>
        <v>2840</v>
      </c>
      <c r="C17" s="24">
        <f>SUM(C18:C22)</f>
        <v>737</v>
      </c>
      <c r="D17" s="37">
        <f t="shared" si="0"/>
        <v>25.9507042253521</v>
      </c>
    </row>
    <row r="18" s="1" customFormat="1" spans="1:4">
      <c r="A18" s="22" t="s">
        <v>20</v>
      </c>
      <c r="B18" s="22">
        <v>2840</v>
      </c>
      <c r="C18" s="22">
        <v>737</v>
      </c>
      <c r="D18" s="37">
        <f t="shared" si="0"/>
        <v>25.9507042253521</v>
      </c>
    </row>
    <row r="19" s="1" customFormat="1" spans="1:4">
      <c r="A19" s="22" t="s">
        <v>21</v>
      </c>
      <c r="B19" s="22"/>
      <c r="C19" s="22"/>
      <c r="D19" s="37"/>
    </row>
    <row r="20" s="1" customFormat="1" spans="1:4">
      <c r="A20" s="22" t="s">
        <v>22</v>
      </c>
      <c r="B20" s="22"/>
      <c r="C20" s="22"/>
      <c r="D20" s="37"/>
    </row>
    <row r="21" s="1" customFormat="1" spans="1:4">
      <c r="A21" s="22" t="s">
        <v>23</v>
      </c>
      <c r="B21" s="22"/>
      <c r="C21" s="22"/>
      <c r="D21" s="37"/>
    </row>
    <row r="22" s="1" customFormat="1" spans="1:4">
      <c r="A22" s="22" t="s">
        <v>24</v>
      </c>
      <c r="B22" s="22"/>
      <c r="C22" s="22"/>
      <c r="D22" s="37"/>
    </row>
    <row r="23" s="1" customFormat="1" spans="1:4">
      <c r="A23" s="35" t="s">
        <v>25</v>
      </c>
      <c r="B23" s="35"/>
      <c r="C23" s="22"/>
      <c r="D23" s="37"/>
    </row>
    <row r="24" s="1" customFormat="1" spans="1:4">
      <c r="A24" s="35" t="s">
        <v>26</v>
      </c>
      <c r="B24" s="24">
        <f>SUM(B25:B26)</f>
        <v>200</v>
      </c>
      <c r="C24" s="24">
        <f>SUM(C25:C26)</f>
        <v>373</v>
      </c>
      <c r="D24" s="37">
        <f t="shared" ref="D24:D26" si="1">C24/B24*100</f>
        <v>186.5</v>
      </c>
    </row>
    <row r="25" s="1" customFormat="1" spans="1:4">
      <c r="A25" s="22" t="s">
        <v>27</v>
      </c>
      <c r="B25" s="22">
        <v>120</v>
      </c>
      <c r="C25" s="22">
        <v>199</v>
      </c>
      <c r="D25" s="37">
        <f t="shared" si="1"/>
        <v>165.833333333333</v>
      </c>
    </row>
    <row r="26" s="1" customFormat="1" spans="1:4">
      <c r="A26" s="22" t="s">
        <v>28</v>
      </c>
      <c r="B26" s="22">
        <v>80</v>
      </c>
      <c r="C26" s="22">
        <v>174</v>
      </c>
      <c r="D26" s="37">
        <f t="shared" si="1"/>
        <v>217.5</v>
      </c>
    </row>
    <row r="27" s="1" customFormat="1" spans="1:4">
      <c r="A27" s="35" t="s">
        <v>29</v>
      </c>
      <c r="B27" s="35"/>
      <c r="C27" s="22"/>
      <c r="D27" s="37"/>
    </row>
    <row r="28" s="1" customFormat="1" spans="1:4">
      <c r="A28" s="35" t="s">
        <v>30</v>
      </c>
      <c r="B28" s="35"/>
      <c r="C28" s="22"/>
      <c r="D28" s="37"/>
    </row>
    <row r="29" s="1" customFormat="1" spans="1:4">
      <c r="A29" s="35" t="s">
        <v>31</v>
      </c>
      <c r="B29" s="35"/>
      <c r="C29" s="24">
        <f>SUM(C30:C32)</f>
        <v>0</v>
      </c>
      <c r="D29" s="37"/>
    </row>
    <row r="30" s="1" customFormat="1" spans="1:4">
      <c r="A30" s="22" t="s">
        <v>32</v>
      </c>
      <c r="B30" s="22"/>
      <c r="C30" s="22"/>
      <c r="D30" s="37"/>
    </row>
    <row r="31" s="1" customFormat="1" spans="1:4">
      <c r="A31" s="22" t="s">
        <v>33</v>
      </c>
      <c r="B31" s="22"/>
      <c r="C31" s="22"/>
      <c r="D31" s="37"/>
    </row>
    <row r="32" s="1" customFormat="1" spans="1:4">
      <c r="A32" s="22" t="s">
        <v>34</v>
      </c>
      <c r="B32" s="22"/>
      <c r="C32" s="22"/>
      <c r="D32" s="37"/>
    </row>
    <row r="33" s="1" customFormat="1" spans="1:4">
      <c r="A33" s="35" t="s">
        <v>35</v>
      </c>
      <c r="B33" s="35"/>
      <c r="C33" s="22"/>
      <c r="D33" s="37"/>
    </row>
    <row r="34" s="1" customFormat="1" spans="1:4">
      <c r="A34" s="35" t="s">
        <v>36</v>
      </c>
      <c r="B34" s="35"/>
      <c r="C34" s="22"/>
      <c r="D34" s="37"/>
    </row>
    <row r="35" s="1" customFormat="1" spans="1:4">
      <c r="A35" s="35" t="s">
        <v>37</v>
      </c>
      <c r="B35" s="35"/>
      <c r="C35" s="22"/>
      <c r="D35" s="37"/>
    </row>
    <row r="36" s="1" customFormat="1" spans="1:4">
      <c r="A36" s="35" t="s">
        <v>38</v>
      </c>
      <c r="B36" s="35"/>
      <c r="C36" s="22"/>
      <c r="D36" s="37"/>
    </row>
    <row r="37" s="1" customFormat="1" spans="1:4">
      <c r="A37" s="22"/>
      <c r="B37" s="22"/>
      <c r="C37" s="22"/>
      <c r="D37" s="37"/>
    </row>
    <row r="38" s="1" customFormat="1" spans="1:4">
      <c r="A38" s="27" t="s">
        <v>39</v>
      </c>
      <c r="B38" s="42">
        <f>SUM(B6:B17,B23:B24,B27:B29,B33:B36)</f>
        <v>3140</v>
      </c>
      <c r="C38" s="42">
        <f>SUM(C6:C17,C23:C24,C27:C29,C33:C36)</f>
        <v>1346</v>
      </c>
      <c r="D38" s="37">
        <f t="shared" ref="D38:D41" si="2">C38/B38*100</f>
        <v>42.8662420382166</v>
      </c>
    </row>
    <row r="39" s="1" customFormat="1" spans="1:4">
      <c r="A39" s="43" t="s">
        <v>40</v>
      </c>
      <c r="B39" s="24">
        <f>SUM(B40,B43:B44,B46:B47)</f>
        <v>1212</v>
      </c>
      <c r="C39" s="24">
        <f>SUM(C40,C43:C44,C46:C47)</f>
        <v>2541</v>
      </c>
      <c r="D39" s="37">
        <f t="shared" si="2"/>
        <v>209.653465346535</v>
      </c>
    </row>
    <row r="40" s="1" customFormat="1" spans="1:4">
      <c r="A40" s="22" t="s">
        <v>41</v>
      </c>
      <c r="B40" s="44">
        <f>SUM(B41:B42)</f>
        <v>278</v>
      </c>
      <c r="C40" s="44">
        <f>SUM(C41:C42)</f>
        <v>1220</v>
      </c>
      <c r="D40" s="37">
        <f t="shared" si="2"/>
        <v>438.848920863309</v>
      </c>
    </row>
    <row r="41" s="1" customFormat="1" spans="1:4">
      <c r="A41" s="22" t="s">
        <v>42</v>
      </c>
      <c r="B41" s="22">
        <v>278</v>
      </c>
      <c r="C41" s="25">
        <v>1220</v>
      </c>
      <c r="D41" s="37">
        <f t="shared" si="2"/>
        <v>438.848920863309</v>
      </c>
    </row>
    <row r="42" s="1" customFormat="1" spans="1:4">
      <c r="A42" s="22" t="s">
        <v>43</v>
      </c>
      <c r="B42" s="22"/>
      <c r="C42" s="25"/>
      <c r="D42" s="37"/>
    </row>
    <row r="43" s="1" customFormat="1" spans="1:4">
      <c r="A43" s="22" t="s">
        <v>44</v>
      </c>
      <c r="B43" s="22">
        <v>934</v>
      </c>
      <c r="C43" s="25">
        <f>944-10</f>
        <v>934</v>
      </c>
      <c r="D43" s="37">
        <f>C43/B43*100</f>
        <v>100</v>
      </c>
    </row>
    <row r="44" s="1" customFormat="1" spans="1:4">
      <c r="A44" s="22" t="s">
        <v>45</v>
      </c>
      <c r="B44" s="22"/>
      <c r="C44" s="25"/>
      <c r="D44" s="37"/>
    </row>
    <row r="45" s="1" customFormat="1" spans="1:4">
      <c r="A45" s="22" t="s">
        <v>46</v>
      </c>
      <c r="B45" s="22"/>
      <c r="C45" s="25"/>
      <c r="D45" s="37"/>
    </row>
    <row r="46" s="1" customFormat="1" spans="1:4">
      <c r="A46" s="26" t="s">
        <v>47</v>
      </c>
      <c r="B46" s="26"/>
      <c r="C46" s="25"/>
      <c r="D46" s="37"/>
    </row>
    <row r="47" s="1" customFormat="1" spans="1:4">
      <c r="A47" s="26" t="s">
        <v>48</v>
      </c>
      <c r="B47" s="26"/>
      <c r="C47" s="25">
        <v>387</v>
      </c>
      <c r="D47" s="37"/>
    </row>
    <row r="48" s="1" customFormat="1" spans="1:4">
      <c r="A48" s="26"/>
      <c r="B48" s="26"/>
      <c r="C48" s="25"/>
      <c r="D48" s="37"/>
    </row>
    <row r="49" s="1" customFormat="1" spans="1:4">
      <c r="A49" s="27" t="s">
        <v>49</v>
      </c>
      <c r="B49" s="23">
        <f>SUM(B38:B39)</f>
        <v>4352</v>
      </c>
      <c r="C49" s="23">
        <f>SUM(C38:C39)</f>
        <v>3887</v>
      </c>
      <c r="D49" s="37">
        <f>C49/B49*100</f>
        <v>89.3152573529412</v>
      </c>
    </row>
  </sheetData>
  <mergeCells count="2">
    <mergeCell ref="A1:D1"/>
    <mergeCell ref="A4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tabSelected="1" topLeftCell="A140" workbookViewId="0">
      <selection activeCell="A178" sqref="A178"/>
    </sheetView>
  </sheetViews>
  <sheetFormatPr defaultColWidth="9" defaultRowHeight="14.25" outlineLevelCol="3"/>
  <cols>
    <col min="1" max="1" width="59.5" style="12" customWidth="1"/>
    <col min="2" max="3" width="12.125" style="12" customWidth="1"/>
    <col min="4" max="4" width="10.5" style="1" customWidth="1"/>
    <col min="5" max="16384" width="9" style="1"/>
  </cols>
  <sheetData>
    <row r="1" s="1" customFormat="1" spans="1:3">
      <c r="A1" s="12"/>
      <c r="B1" s="12"/>
      <c r="C1" s="12"/>
    </row>
    <row r="2" s="1" customFormat="1" ht="20.25" spans="1:4">
      <c r="A2" s="28" t="s">
        <v>50</v>
      </c>
      <c r="B2" s="28"/>
      <c r="C2" s="28"/>
      <c r="D2" s="28"/>
    </row>
    <row r="3" s="1" customFormat="1" spans="1:3">
      <c r="A3" s="12" t="s">
        <v>51</v>
      </c>
      <c r="B3" s="12"/>
      <c r="C3" s="12" t="s">
        <v>2</v>
      </c>
    </row>
    <row r="4" s="1" customFormat="1" ht="18.75" spans="1:4">
      <c r="A4" s="29" t="s">
        <v>52</v>
      </c>
      <c r="B4" s="30"/>
      <c r="C4" s="30"/>
      <c r="D4" s="31"/>
    </row>
    <row r="5" s="1" customFormat="1" spans="1:4">
      <c r="A5" s="32" t="s">
        <v>4</v>
      </c>
      <c r="B5" s="33" t="s">
        <v>5</v>
      </c>
      <c r="C5" s="33" t="s">
        <v>6</v>
      </c>
      <c r="D5" s="34" t="s">
        <v>7</v>
      </c>
    </row>
    <row r="6" s="1" customFormat="1" spans="1:4">
      <c r="A6" s="35" t="s">
        <v>53</v>
      </c>
      <c r="B6" s="21">
        <f>B7</f>
        <v>0</v>
      </c>
      <c r="C6" s="21">
        <f>C7</f>
        <v>0</v>
      </c>
      <c r="D6" s="9"/>
    </row>
    <row r="7" s="1" customFormat="1" spans="1:4">
      <c r="A7" s="36" t="s">
        <v>54</v>
      </c>
      <c r="B7" s="24">
        <f>SUM(B8:B11)</f>
        <v>0</v>
      </c>
      <c r="C7" s="24">
        <f>SUM(C8:C11)</f>
        <v>0</v>
      </c>
      <c r="D7" s="9"/>
    </row>
    <row r="8" s="1" customFormat="1" spans="1:4">
      <c r="A8" s="36" t="s">
        <v>55</v>
      </c>
      <c r="B8" s="22"/>
      <c r="C8" s="22"/>
      <c r="D8" s="9"/>
    </row>
    <row r="9" s="1" customFormat="1" spans="1:4">
      <c r="A9" s="36" t="s">
        <v>56</v>
      </c>
      <c r="B9" s="22"/>
      <c r="C9" s="22"/>
      <c r="D9" s="9"/>
    </row>
    <row r="10" s="1" customFormat="1" spans="1:4">
      <c r="A10" s="36" t="s">
        <v>57</v>
      </c>
      <c r="B10" s="22"/>
      <c r="C10" s="22"/>
      <c r="D10" s="9"/>
    </row>
    <row r="11" s="1" customFormat="1" spans="1:4">
      <c r="A11" s="36" t="s">
        <v>58</v>
      </c>
      <c r="B11" s="22"/>
      <c r="C11" s="22"/>
      <c r="D11" s="9"/>
    </row>
    <row r="12" s="1" customFormat="1" spans="1:4">
      <c r="A12" s="35" t="s">
        <v>59</v>
      </c>
      <c r="B12" s="24">
        <f>SUM(B13,B17)</f>
        <v>494</v>
      </c>
      <c r="C12" s="24">
        <f>SUM(C13,C17)</f>
        <v>494</v>
      </c>
      <c r="D12" s="37">
        <f t="shared" ref="D12:D16" si="0">C12/B12*100</f>
        <v>100</v>
      </c>
    </row>
    <row r="13" s="1" customFormat="1" spans="1:4">
      <c r="A13" s="36" t="s">
        <v>60</v>
      </c>
      <c r="B13" s="24">
        <f>SUM(B14:B16)</f>
        <v>494</v>
      </c>
      <c r="C13" s="24">
        <f>SUM(C14:C16)</f>
        <v>494</v>
      </c>
      <c r="D13" s="37">
        <f t="shared" si="0"/>
        <v>100</v>
      </c>
    </row>
    <row r="14" s="1" customFormat="1" spans="1:4">
      <c r="A14" s="36" t="s">
        <v>61</v>
      </c>
      <c r="B14" s="22">
        <v>279</v>
      </c>
      <c r="C14" s="22">
        <v>279</v>
      </c>
      <c r="D14" s="37">
        <f t="shared" si="0"/>
        <v>100</v>
      </c>
    </row>
    <row r="15" s="1" customFormat="1" spans="1:4">
      <c r="A15" s="36" t="s">
        <v>62</v>
      </c>
      <c r="B15" s="22">
        <v>208</v>
      </c>
      <c r="C15" s="22">
        <v>208</v>
      </c>
      <c r="D15" s="37">
        <f t="shared" si="0"/>
        <v>100</v>
      </c>
    </row>
    <row r="16" s="1" customFormat="1" spans="1:4">
      <c r="A16" s="36" t="s">
        <v>63</v>
      </c>
      <c r="B16" s="22">
        <v>7</v>
      </c>
      <c r="C16" s="22">
        <v>7</v>
      </c>
      <c r="D16" s="37">
        <f t="shared" si="0"/>
        <v>100</v>
      </c>
    </row>
    <row r="17" s="1" customFormat="1" spans="1:4">
      <c r="A17" s="36" t="s">
        <v>64</v>
      </c>
      <c r="B17" s="24">
        <f>SUM(B18:B20)</f>
        <v>0</v>
      </c>
      <c r="C17" s="24">
        <f>SUM(C18:C20)</f>
        <v>0</v>
      </c>
      <c r="D17" s="9"/>
    </row>
    <row r="18" s="1" customFormat="1" spans="1:4">
      <c r="A18" s="36" t="s">
        <v>61</v>
      </c>
      <c r="B18" s="22"/>
      <c r="C18" s="22"/>
      <c r="D18" s="9"/>
    </row>
    <row r="19" s="1" customFormat="1" spans="1:4">
      <c r="A19" s="36" t="s">
        <v>62</v>
      </c>
      <c r="B19" s="22"/>
      <c r="C19" s="22"/>
      <c r="D19" s="9"/>
    </row>
    <row r="20" s="1" customFormat="1" spans="1:4">
      <c r="A20" s="38" t="s">
        <v>65</v>
      </c>
      <c r="B20" s="22"/>
      <c r="C20" s="22"/>
      <c r="D20" s="9"/>
    </row>
    <row r="21" s="1" customFormat="1" spans="1:4">
      <c r="A21" s="35" t="s">
        <v>66</v>
      </c>
      <c r="B21" s="24">
        <f>SUM(B22:B23)</f>
        <v>0</v>
      </c>
      <c r="C21" s="24">
        <f>SUM(C22:C23)</f>
        <v>0</v>
      </c>
      <c r="D21" s="9"/>
    </row>
    <row r="22" s="1" customFormat="1" spans="1:4">
      <c r="A22" s="35" t="s">
        <v>67</v>
      </c>
      <c r="B22" s="22"/>
      <c r="C22" s="22"/>
      <c r="D22" s="9"/>
    </row>
    <row r="23" s="1" customFormat="1" spans="1:4">
      <c r="A23" s="35" t="s">
        <v>68</v>
      </c>
      <c r="B23" s="24">
        <f>SUM(B24:B27)</f>
        <v>0</v>
      </c>
      <c r="C23" s="24">
        <f>SUM(C24:C27)</f>
        <v>0</v>
      </c>
      <c r="D23" s="9"/>
    </row>
    <row r="24" s="1" customFormat="1" spans="1:4">
      <c r="A24" s="35" t="s">
        <v>69</v>
      </c>
      <c r="B24" s="22"/>
      <c r="C24" s="22"/>
      <c r="D24" s="9"/>
    </row>
    <row r="25" s="1" customFormat="1" spans="1:4">
      <c r="A25" s="35" t="s">
        <v>70</v>
      </c>
      <c r="B25" s="22"/>
      <c r="C25" s="22"/>
      <c r="D25" s="9"/>
    </row>
    <row r="26" s="1" customFormat="1" spans="1:4">
      <c r="A26" s="35" t="s">
        <v>71</v>
      </c>
      <c r="B26" s="22"/>
      <c r="C26" s="22"/>
      <c r="D26" s="9"/>
    </row>
    <row r="27" s="1" customFormat="1" spans="1:4">
      <c r="A27" s="35" t="s">
        <v>72</v>
      </c>
      <c r="B27" s="22"/>
      <c r="C27" s="22"/>
      <c r="D27" s="9"/>
    </row>
    <row r="28" s="1" customFormat="1" spans="1:4">
      <c r="A28" s="35" t="s">
        <v>73</v>
      </c>
      <c r="B28" s="24">
        <f>SUM(B29,B42,B48,B52:B53,B59,B65)</f>
        <v>3533</v>
      </c>
      <c r="C28" s="24">
        <f>SUM(C29,C42,C48,C52:C53,C59,C65)</f>
        <v>1765</v>
      </c>
      <c r="D28" s="37">
        <f t="shared" ref="D28:D30" si="1">C28/B28*100</f>
        <v>49.9575431644495</v>
      </c>
    </row>
    <row r="29" s="1" customFormat="1" spans="1:4">
      <c r="A29" s="35" t="s">
        <v>74</v>
      </c>
      <c r="B29" s="24">
        <f>SUM(B30:B41)</f>
        <v>3061</v>
      </c>
      <c r="C29" s="24">
        <f>SUM(C30:C41)</f>
        <v>958</v>
      </c>
      <c r="D29" s="37">
        <f t="shared" si="1"/>
        <v>31.296961777197</v>
      </c>
    </row>
    <row r="30" s="1" customFormat="1" spans="1:4">
      <c r="A30" s="38" t="s">
        <v>75</v>
      </c>
      <c r="B30" s="22">
        <v>2140</v>
      </c>
      <c r="C30" s="22">
        <v>737</v>
      </c>
      <c r="D30" s="37">
        <f t="shared" si="1"/>
        <v>34.4392523364486</v>
      </c>
    </row>
    <row r="31" s="1" customFormat="1" spans="1:4">
      <c r="A31" s="38" t="s">
        <v>76</v>
      </c>
      <c r="B31" s="22"/>
      <c r="C31" s="22"/>
      <c r="D31" s="9"/>
    </row>
    <row r="32" s="1" customFormat="1" spans="1:4">
      <c r="A32" s="38" t="s">
        <v>77</v>
      </c>
      <c r="B32" s="22"/>
      <c r="C32" s="22"/>
      <c r="D32" s="9"/>
    </row>
    <row r="33" s="1" customFormat="1" spans="1:4">
      <c r="A33" s="38" t="s">
        <v>78</v>
      </c>
      <c r="B33" s="22">
        <v>221</v>
      </c>
      <c r="C33" s="22">
        <v>221</v>
      </c>
      <c r="D33" s="37">
        <f t="shared" ref="D33:D36" si="2">C33/B33*100</f>
        <v>100</v>
      </c>
    </row>
    <row r="34" s="1" customFormat="1" spans="1:4">
      <c r="A34" s="38" t="s">
        <v>79</v>
      </c>
      <c r="B34" s="22">
        <v>300</v>
      </c>
      <c r="C34" s="22"/>
      <c r="D34" s="37">
        <f t="shared" si="2"/>
        <v>0</v>
      </c>
    </row>
    <row r="35" s="1" customFormat="1" spans="1:4">
      <c r="A35" s="38" t="s">
        <v>80</v>
      </c>
      <c r="B35" s="22"/>
      <c r="C35" s="22"/>
      <c r="D35" s="9"/>
    </row>
    <row r="36" s="1" customFormat="1" spans="1:4">
      <c r="A36" s="38" t="s">
        <v>81</v>
      </c>
      <c r="B36" s="22">
        <v>100</v>
      </c>
      <c r="C36" s="22"/>
      <c r="D36" s="37">
        <f t="shared" si="2"/>
        <v>0</v>
      </c>
    </row>
    <row r="37" s="1" customFormat="1" spans="1:4">
      <c r="A37" s="38" t="s">
        <v>82</v>
      </c>
      <c r="B37" s="22"/>
      <c r="C37" s="22"/>
      <c r="D37" s="9"/>
    </row>
    <row r="38" s="1" customFormat="1" spans="1:4">
      <c r="A38" s="38" t="s">
        <v>83</v>
      </c>
      <c r="B38" s="22">
        <v>300</v>
      </c>
      <c r="C38" s="22"/>
      <c r="D38" s="37">
        <f>C38/B38*100</f>
        <v>0</v>
      </c>
    </row>
    <row r="39" s="1" customFormat="1" spans="1:4">
      <c r="A39" s="39" t="s">
        <v>84</v>
      </c>
      <c r="B39" s="22"/>
      <c r="C39" s="22"/>
      <c r="D39" s="9"/>
    </row>
    <row r="40" s="1" customFormat="1" spans="1:4">
      <c r="A40" s="39" t="s">
        <v>85</v>
      </c>
      <c r="B40" s="22"/>
      <c r="C40" s="22"/>
      <c r="D40" s="9"/>
    </row>
    <row r="41" s="1" customFormat="1" spans="1:4">
      <c r="A41" s="38" t="s">
        <v>86</v>
      </c>
      <c r="B41" s="22"/>
      <c r="C41" s="22"/>
      <c r="D41" s="9"/>
    </row>
    <row r="42" s="1" customFormat="1" spans="1:4">
      <c r="A42" s="35" t="s">
        <v>87</v>
      </c>
      <c r="B42" s="24">
        <f>SUM(B43:B47)</f>
        <v>0</v>
      </c>
      <c r="C42" s="24">
        <f>SUM(C43:C47)</f>
        <v>0</v>
      </c>
      <c r="D42" s="9"/>
    </row>
    <row r="43" s="1" customFormat="1" spans="1:4">
      <c r="A43" s="38" t="s">
        <v>88</v>
      </c>
      <c r="B43" s="22"/>
      <c r="C43" s="22"/>
      <c r="D43" s="9"/>
    </row>
    <row r="44" s="1" customFormat="1" spans="1:4">
      <c r="A44" s="38" t="s">
        <v>89</v>
      </c>
      <c r="B44" s="22"/>
      <c r="C44" s="22"/>
      <c r="D44" s="9"/>
    </row>
    <row r="45" s="1" customFormat="1" spans="1:4">
      <c r="A45" s="38" t="s">
        <v>90</v>
      </c>
      <c r="B45" s="22"/>
      <c r="C45" s="22"/>
      <c r="D45" s="9"/>
    </row>
    <row r="46" s="1" customFormat="1" spans="1:4">
      <c r="A46" s="38" t="s">
        <v>91</v>
      </c>
      <c r="B46" s="22"/>
      <c r="C46" s="22"/>
      <c r="D46" s="9"/>
    </row>
    <row r="47" s="1" customFormat="1" spans="1:4">
      <c r="A47" s="38" t="s">
        <v>92</v>
      </c>
      <c r="B47" s="22"/>
      <c r="C47" s="22"/>
      <c r="D47" s="9"/>
    </row>
    <row r="48" s="1" customFormat="1" spans="1:4">
      <c r="A48" s="35" t="s">
        <v>93</v>
      </c>
      <c r="B48" s="24">
        <f>SUM(B49:B51)</f>
        <v>100</v>
      </c>
      <c r="C48" s="24">
        <f>SUM(C49:C51)</f>
        <v>208</v>
      </c>
      <c r="D48" s="37">
        <f t="shared" ref="D48:D52" si="3">C48/B48*100</f>
        <v>208</v>
      </c>
    </row>
    <row r="49" s="1" customFormat="1" spans="1:4">
      <c r="A49" s="38" t="s">
        <v>75</v>
      </c>
      <c r="B49" s="22">
        <v>100</v>
      </c>
      <c r="C49" s="22">
        <v>208</v>
      </c>
      <c r="D49" s="37">
        <f t="shared" si="3"/>
        <v>208</v>
      </c>
    </row>
    <row r="50" s="1" customFormat="1" spans="1:4">
      <c r="A50" s="38" t="s">
        <v>76</v>
      </c>
      <c r="B50" s="22"/>
      <c r="C50" s="22"/>
      <c r="D50" s="9"/>
    </row>
    <row r="51" s="1" customFormat="1" spans="1:4">
      <c r="A51" s="38" t="s">
        <v>94</v>
      </c>
      <c r="B51" s="22"/>
      <c r="C51" s="22"/>
      <c r="D51" s="9"/>
    </row>
    <row r="52" s="1" customFormat="1" spans="1:4">
      <c r="A52" s="35" t="s">
        <v>95</v>
      </c>
      <c r="B52" s="22">
        <v>302</v>
      </c>
      <c r="C52" s="22">
        <v>526</v>
      </c>
      <c r="D52" s="37">
        <f t="shared" si="3"/>
        <v>174.172185430464</v>
      </c>
    </row>
    <row r="53" s="1" customFormat="1" spans="1:4">
      <c r="A53" s="35" t="s">
        <v>96</v>
      </c>
      <c r="B53" s="24">
        <f>SUM(B54:B58)</f>
        <v>0</v>
      </c>
      <c r="C53" s="24">
        <f>SUM(C54:C58)</f>
        <v>3</v>
      </c>
      <c r="D53" s="37"/>
    </row>
    <row r="54" s="1" customFormat="1" spans="1:4">
      <c r="A54" s="38" t="s">
        <v>97</v>
      </c>
      <c r="B54" s="22"/>
      <c r="C54" s="22"/>
      <c r="D54" s="9"/>
    </row>
    <row r="55" s="1" customFormat="1" spans="1:4">
      <c r="A55" s="38" t="s">
        <v>98</v>
      </c>
      <c r="B55" s="22"/>
      <c r="C55" s="22"/>
      <c r="D55" s="9"/>
    </row>
    <row r="56" s="1" customFormat="1" spans="1:4">
      <c r="A56" s="38" t="s">
        <v>99</v>
      </c>
      <c r="B56" s="22"/>
      <c r="C56" s="22"/>
      <c r="D56" s="9"/>
    </row>
    <row r="57" s="1" customFormat="1" spans="1:4">
      <c r="A57" s="38" t="s">
        <v>100</v>
      </c>
      <c r="B57" s="22"/>
      <c r="C57" s="22"/>
      <c r="D57" s="9"/>
    </row>
    <row r="58" s="1" customFormat="1" spans="1:4">
      <c r="A58" s="35" t="s">
        <v>101</v>
      </c>
      <c r="B58" s="22"/>
      <c r="C58" s="22">
        <v>3</v>
      </c>
      <c r="D58" s="37"/>
    </row>
    <row r="59" s="1" customFormat="1" spans="1:4">
      <c r="A59" s="35" t="s">
        <v>102</v>
      </c>
      <c r="B59" s="24">
        <f>SUM(B60:B64)</f>
        <v>70</v>
      </c>
      <c r="C59" s="24">
        <f>SUM(C60:C64)</f>
        <v>70</v>
      </c>
      <c r="D59" s="37">
        <f>C59/B59*100</f>
        <v>100</v>
      </c>
    </row>
    <row r="60" s="1" customFormat="1" spans="1:4">
      <c r="A60" s="38" t="s">
        <v>88</v>
      </c>
      <c r="B60" s="22"/>
      <c r="C60" s="22"/>
      <c r="D60" s="9"/>
    </row>
    <row r="61" s="1" customFormat="1" spans="1:4">
      <c r="A61" s="38" t="s">
        <v>89</v>
      </c>
      <c r="B61" s="22"/>
      <c r="C61" s="22"/>
      <c r="D61" s="9"/>
    </row>
    <row r="62" s="1" customFormat="1" spans="1:4">
      <c r="A62" s="38" t="s">
        <v>90</v>
      </c>
      <c r="B62" s="22"/>
      <c r="C62" s="22"/>
      <c r="D62" s="9"/>
    </row>
    <row r="63" s="1" customFormat="1" spans="1:4">
      <c r="A63" s="38" t="s">
        <v>91</v>
      </c>
      <c r="B63" s="22"/>
      <c r="C63" s="22"/>
      <c r="D63" s="9"/>
    </row>
    <row r="64" s="1" customFormat="1" spans="1:4">
      <c r="A64" s="38" t="s">
        <v>103</v>
      </c>
      <c r="B64" s="22">
        <v>70</v>
      </c>
      <c r="C64" s="22">
        <v>70</v>
      </c>
      <c r="D64" s="37">
        <f>C64/B64*100</f>
        <v>100</v>
      </c>
    </row>
    <row r="65" s="1" customFormat="1" spans="1:4">
      <c r="A65" s="35" t="s">
        <v>104</v>
      </c>
      <c r="B65" s="22"/>
      <c r="C65" s="22"/>
      <c r="D65" s="9"/>
    </row>
    <row r="66" s="1" customFormat="1" spans="1:4">
      <c r="A66" s="35" t="s">
        <v>105</v>
      </c>
      <c r="B66" s="24">
        <f>SUM(B67,B73,B78,B83,B86)</f>
        <v>0</v>
      </c>
      <c r="C66" s="24">
        <f>SUM(C67,C73,C78,C83,C86)</f>
        <v>0</v>
      </c>
      <c r="D66" s="9"/>
    </row>
    <row r="67" s="1" customFormat="1" spans="1:4">
      <c r="A67" s="38" t="s">
        <v>106</v>
      </c>
      <c r="B67" s="24">
        <f>SUM(B68:B72)</f>
        <v>0</v>
      </c>
      <c r="C67" s="24">
        <f>SUM(C68:C72)</f>
        <v>0</v>
      </c>
      <c r="D67" s="9"/>
    </row>
    <row r="68" s="1" customFormat="1" spans="1:4">
      <c r="A68" s="22" t="s">
        <v>107</v>
      </c>
      <c r="B68" s="22"/>
      <c r="C68" s="22"/>
      <c r="D68" s="9"/>
    </row>
    <row r="69" s="1" customFormat="1" spans="1:4">
      <c r="A69" s="22" t="s">
        <v>108</v>
      </c>
      <c r="B69" s="22"/>
      <c r="C69" s="22"/>
      <c r="D69" s="9"/>
    </row>
    <row r="70" s="1" customFormat="1" spans="1:4">
      <c r="A70" s="22" t="s">
        <v>109</v>
      </c>
      <c r="B70" s="22"/>
      <c r="C70" s="22"/>
      <c r="D70" s="9"/>
    </row>
    <row r="71" s="1" customFormat="1" spans="1:4">
      <c r="A71" s="22" t="s">
        <v>110</v>
      </c>
      <c r="B71" s="22"/>
      <c r="C71" s="22"/>
      <c r="D71" s="9"/>
    </row>
    <row r="72" s="1" customFormat="1" spans="1:4">
      <c r="A72" s="22" t="s">
        <v>111</v>
      </c>
      <c r="B72" s="22"/>
      <c r="C72" s="22"/>
      <c r="D72" s="9"/>
    </row>
    <row r="73" s="1" customFormat="1" spans="1:4">
      <c r="A73" s="38" t="s">
        <v>112</v>
      </c>
      <c r="B73" s="24">
        <f>SUM(B74:B77)</f>
        <v>0</v>
      </c>
      <c r="C73" s="24">
        <f>SUM(C74:C77)</f>
        <v>0</v>
      </c>
      <c r="D73" s="9"/>
    </row>
    <row r="74" s="1" customFormat="1" spans="1:4">
      <c r="A74" s="38" t="s">
        <v>62</v>
      </c>
      <c r="B74" s="22"/>
      <c r="C74" s="22"/>
      <c r="D74" s="9"/>
    </row>
    <row r="75" s="1" customFormat="1" spans="1:4">
      <c r="A75" s="38" t="s">
        <v>113</v>
      </c>
      <c r="B75" s="22"/>
      <c r="C75" s="22"/>
      <c r="D75" s="9"/>
    </row>
    <row r="76" s="1" customFormat="1" spans="1:4">
      <c r="A76" s="38" t="s">
        <v>114</v>
      </c>
      <c r="B76" s="22"/>
      <c r="C76" s="22"/>
      <c r="D76" s="9"/>
    </row>
    <row r="77" s="1" customFormat="1" spans="1:4">
      <c r="A77" s="38" t="s">
        <v>115</v>
      </c>
      <c r="B77" s="22"/>
      <c r="C77" s="22"/>
      <c r="D77" s="9"/>
    </row>
    <row r="78" s="1" customFormat="1" spans="1:4">
      <c r="A78" s="38" t="s">
        <v>116</v>
      </c>
      <c r="B78" s="24">
        <f>SUM(B79:B82)</f>
        <v>0</v>
      </c>
      <c r="C78" s="24">
        <f>SUM(C79:C82)</f>
        <v>0</v>
      </c>
      <c r="D78" s="9"/>
    </row>
    <row r="79" s="1" customFormat="1" spans="1:4">
      <c r="A79" s="38" t="s">
        <v>62</v>
      </c>
      <c r="B79" s="22"/>
      <c r="C79" s="22"/>
      <c r="D79" s="9"/>
    </row>
    <row r="80" s="1" customFormat="1" spans="1:4">
      <c r="A80" s="38" t="s">
        <v>113</v>
      </c>
      <c r="B80" s="22"/>
      <c r="C80" s="22"/>
      <c r="D80" s="9"/>
    </row>
    <row r="81" s="1" customFormat="1" spans="1:4">
      <c r="A81" s="38" t="s">
        <v>117</v>
      </c>
      <c r="B81" s="22"/>
      <c r="C81" s="22"/>
      <c r="D81" s="9"/>
    </row>
    <row r="82" s="1" customFormat="1" spans="1:4">
      <c r="A82" s="38" t="s">
        <v>118</v>
      </c>
      <c r="B82" s="22"/>
      <c r="C82" s="22"/>
      <c r="D82" s="9"/>
    </row>
    <row r="83" s="1" customFormat="1" spans="1:4">
      <c r="A83" s="38" t="s">
        <v>119</v>
      </c>
      <c r="B83" s="24">
        <f>SUM(B84:B85)</f>
        <v>0</v>
      </c>
      <c r="C83" s="24">
        <f>SUM(C84:C85)</f>
        <v>0</v>
      </c>
      <c r="D83" s="9"/>
    </row>
    <row r="84" s="1" customFormat="1" spans="1:4">
      <c r="A84" s="38" t="s">
        <v>120</v>
      </c>
      <c r="B84" s="22"/>
      <c r="C84" s="22"/>
      <c r="D84" s="9"/>
    </row>
    <row r="85" s="1" customFormat="1" spans="1:4">
      <c r="A85" s="38" t="s">
        <v>121</v>
      </c>
      <c r="B85" s="22"/>
      <c r="C85" s="22"/>
      <c r="D85" s="9"/>
    </row>
    <row r="86" s="1" customFormat="1" spans="1:4">
      <c r="A86" s="38" t="s">
        <v>122</v>
      </c>
      <c r="B86" s="24">
        <f>SUM(B87:B90)</f>
        <v>0</v>
      </c>
      <c r="C86" s="24">
        <f>SUM(C87:C90)</f>
        <v>0</v>
      </c>
      <c r="D86" s="9"/>
    </row>
    <row r="87" s="1" customFormat="1" spans="1:4">
      <c r="A87" s="38" t="s">
        <v>120</v>
      </c>
      <c r="B87" s="22"/>
      <c r="C87" s="22"/>
      <c r="D87" s="9"/>
    </row>
    <row r="88" s="1" customFormat="1" spans="1:4">
      <c r="A88" s="38" t="s">
        <v>123</v>
      </c>
      <c r="B88" s="22"/>
      <c r="C88" s="22"/>
      <c r="D88" s="9"/>
    </row>
    <row r="89" s="1" customFormat="1" spans="1:4">
      <c r="A89" s="38" t="s">
        <v>124</v>
      </c>
      <c r="B89" s="22"/>
      <c r="C89" s="22"/>
      <c r="D89" s="9"/>
    </row>
    <row r="90" s="1" customFormat="1" spans="1:4">
      <c r="A90" s="38" t="s">
        <v>125</v>
      </c>
      <c r="B90" s="22"/>
      <c r="C90" s="22"/>
      <c r="D90" s="9"/>
    </row>
    <row r="91" s="1" customFormat="1" spans="1:4">
      <c r="A91" s="36" t="s">
        <v>126</v>
      </c>
      <c r="B91" s="24">
        <f>SUM(B92,B94,B99,B104,B109,B118,B125)</f>
        <v>0</v>
      </c>
      <c r="C91" s="24">
        <f>SUM(C92,C94,C99,C104,C109,C118,C125)</f>
        <v>0</v>
      </c>
      <c r="D91" s="9"/>
    </row>
    <row r="92" s="1" customFormat="1" spans="1:4">
      <c r="A92" s="36" t="s">
        <v>127</v>
      </c>
      <c r="B92" s="24">
        <f>B93</f>
        <v>0</v>
      </c>
      <c r="C92" s="24">
        <f>C93</f>
        <v>0</v>
      </c>
      <c r="D92" s="9"/>
    </row>
    <row r="93" s="1" customFormat="1" spans="1:4">
      <c r="A93" s="36" t="s">
        <v>128</v>
      </c>
      <c r="B93" s="22"/>
      <c r="C93" s="22"/>
      <c r="D93" s="9"/>
    </row>
    <row r="94" s="1" customFormat="1" spans="1:4">
      <c r="A94" s="38" t="s">
        <v>129</v>
      </c>
      <c r="B94" s="24">
        <f>SUM(B95:B98)</f>
        <v>0</v>
      </c>
      <c r="C94" s="24">
        <f>SUM(C95:C98)</f>
        <v>0</v>
      </c>
      <c r="D94" s="9"/>
    </row>
    <row r="95" s="1" customFormat="1" spans="1:4">
      <c r="A95" s="38" t="s">
        <v>130</v>
      </c>
      <c r="B95" s="22"/>
      <c r="C95" s="22"/>
      <c r="D95" s="9"/>
    </row>
    <row r="96" s="1" customFormat="1" spans="1:4">
      <c r="A96" s="38" t="s">
        <v>131</v>
      </c>
      <c r="B96" s="22"/>
      <c r="C96" s="22"/>
      <c r="D96" s="9"/>
    </row>
    <row r="97" s="1" customFormat="1" spans="1:4">
      <c r="A97" s="38" t="s">
        <v>132</v>
      </c>
      <c r="B97" s="22"/>
      <c r="C97" s="22"/>
      <c r="D97" s="9"/>
    </row>
    <row r="98" s="1" customFormat="1" spans="1:4">
      <c r="A98" s="38" t="s">
        <v>133</v>
      </c>
      <c r="B98" s="22"/>
      <c r="C98" s="22"/>
      <c r="D98" s="9"/>
    </row>
    <row r="99" s="1" customFormat="1" spans="1:4">
      <c r="A99" s="38" t="s">
        <v>134</v>
      </c>
      <c r="B99" s="24">
        <f>SUM(B100:B103)</f>
        <v>0</v>
      </c>
      <c r="C99" s="24">
        <f>SUM(C100:C103)</f>
        <v>0</v>
      </c>
      <c r="D99" s="9"/>
    </row>
    <row r="100" s="1" customFormat="1" spans="1:4">
      <c r="A100" s="38" t="s">
        <v>132</v>
      </c>
      <c r="B100" s="22"/>
      <c r="C100" s="22"/>
      <c r="D100" s="9"/>
    </row>
    <row r="101" s="1" customFormat="1" spans="1:4">
      <c r="A101" s="38" t="s">
        <v>135</v>
      </c>
      <c r="B101" s="22"/>
      <c r="C101" s="22"/>
      <c r="D101" s="9"/>
    </row>
    <row r="102" s="1" customFormat="1" spans="1:4">
      <c r="A102" s="38" t="s">
        <v>136</v>
      </c>
      <c r="B102" s="22"/>
      <c r="C102" s="22"/>
      <c r="D102" s="9"/>
    </row>
    <row r="103" s="1" customFormat="1" spans="1:4">
      <c r="A103" s="38" t="s">
        <v>137</v>
      </c>
      <c r="B103" s="22"/>
      <c r="C103" s="22"/>
      <c r="D103" s="9"/>
    </row>
    <row r="104" s="1" customFormat="1" spans="1:4">
      <c r="A104" s="38" t="s">
        <v>138</v>
      </c>
      <c r="B104" s="24">
        <f>SUM(B105:B108)</f>
        <v>0</v>
      </c>
      <c r="C104" s="24">
        <f>SUM(C105:C108)</f>
        <v>0</v>
      </c>
      <c r="D104" s="9"/>
    </row>
    <row r="105" s="1" customFormat="1" spans="1:4">
      <c r="A105" s="38" t="s">
        <v>139</v>
      </c>
      <c r="B105" s="22"/>
      <c r="C105" s="22"/>
      <c r="D105" s="9"/>
    </row>
    <row r="106" s="1" customFormat="1" spans="1:4">
      <c r="A106" s="38" t="s">
        <v>140</v>
      </c>
      <c r="B106" s="22"/>
      <c r="C106" s="22"/>
      <c r="D106" s="9"/>
    </row>
    <row r="107" s="1" customFormat="1" spans="1:4">
      <c r="A107" s="38" t="s">
        <v>141</v>
      </c>
      <c r="B107" s="22"/>
      <c r="C107" s="22"/>
      <c r="D107" s="9"/>
    </row>
    <row r="108" s="1" customFormat="1" spans="1:4">
      <c r="A108" s="38" t="s">
        <v>142</v>
      </c>
      <c r="B108" s="22"/>
      <c r="C108" s="22"/>
      <c r="D108" s="9"/>
    </row>
    <row r="109" s="1" customFormat="1" spans="1:4">
      <c r="A109" s="38" t="s">
        <v>143</v>
      </c>
      <c r="B109" s="24">
        <f>SUM(B110:B117)</f>
        <v>0</v>
      </c>
      <c r="C109" s="24">
        <f>SUM(C110:C117)</f>
        <v>0</v>
      </c>
      <c r="D109" s="9"/>
    </row>
    <row r="110" s="1" customFormat="1" spans="1:4">
      <c r="A110" s="38" t="s">
        <v>144</v>
      </c>
      <c r="B110" s="22"/>
      <c r="C110" s="22"/>
      <c r="D110" s="9"/>
    </row>
    <row r="111" s="1" customFormat="1" spans="1:4">
      <c r="A111" s="38" t="s">
        <v>145</v>
      </c>
      <c r="B111" s="22"/>
      <c r="C111" s="22"/>
      <c r="D111" s="9"/>
    </row>
    <row r="112" s="1" customFormat="1" spans="1:4">
      <c r="A112" s="38" t="s">
        <v>146</v>
      </c>
      <c r="B112" s="22"/>
      <c r="C112" s="22"/>
      <c r="D112" s="9"/>
    </row>
    <row r="113" s="1" customFormat="1" spans="1:4">
      <c r="A113" s="38" t="s">
        <v>147</v>
      </c>
      <c r="B113" s="22"/>
      <c r="C113" s="22"/>
      <c r="D113" s="9"/>
    </row>
    <row r="114" s="1" customFormat="1" spans="1:4">
      <c r="A114" s="38" t="s">
        <v>148</v>
      </c>
      <c r="B114" s="22"/>
      <c r="C114" s="22"/>
      <c r="D114" s="9"/>
    </row>
    <row r="115" s="1" customFormat="1" spans="1:4">
      <c r="A115" s="38" t="s">
        <v>149</v>
      </c>
      <c r="B115" s="22"/>
      <c r="C115" s="22"/>
      <c r="D115" s="9"/>
    </row>
    <row r="116" s="1" customFormat="1" spans="1:4">
      <c r="A116" s="38" t="s">
        <v>150</v>
      </c>
      <c r="B116" s="22"/>
      <c r="C116" s="22"/>
      <c r="D116" s="9"/>
    </row>
    <row r="117" s="1" customFormat="1" spans="1:4">
      <c r="A117" s="38" t="s">
        <v>151</v>
      </c>
      <c r="B117" s="22"/>
      <c r="C117" s="22"/>
      <c r="D117" s="9"/>
    </row>
    <row r="118" s="1" customFormat="1" spans="1:4">
      <c r="A118" s="38" t="s">
        <v>152</v>
      </c>
      <c r="B118" s="24">
        <f>SUM(B119:B124)</f>
        <v>0</v>
      </c>
      <c r="C118" s="24">
        <f>SUM(C119:C124)</f>
        <v>0</v>
      </c>
      <c r="D118" s="9"/>
    </row>
    <row r="119" s="1" customFormat="1" spans="1:4">
      <c r="A119" s="38" t="s">
        <v>153</v>
      </c>
      <c r="B119" s="22"/>
      <c r="C119" s="22"/>
      <c r="D119" s="9"/>
    </row>
    <row r="120" s="1" customFormat="1" spans="1:4">
      <c r="A120" s="38" t="s">
        <v>154</v>
      </c>
      <c r="B120" s="22"/>
      <c r="C120" s="22"/>
      <c r="D120" s="9"/>
    </row>
    <row r="121" s="1" customFormat="1" spans="1:4">
      <c r="A121" s="38" t="s">
        <v>155</v>
      </c>
      <c r="B121" s="22"/>
      <c r="C121" s="22"/>
      <c r="D121" s="9"/>
    </row>
    <row r="122" s="1" customFormat="1" spans="1:4">
      <c r="A122" s="38" t="s">
        <v>156</v>
      </c>
      <c r="B122" s="22"/>
      <c r="C122" s="22"/>
      <c r="D122" s="9"/>
    </row>
    <row r="123" s="1" customFormat="1" spans="1:4">
      <c r="A123" s="38" t="s">
        <v>157</v>
      </c>
      <c r="B123" s="22"/>
      <c r="C123" s="22"/>
      <c r="D123" s="9"/>
    </row>
    <row r="124" s="1" customFormat="1" spans="1:4">
      <c r="A124" s="38" t="s">
        <v>158</v>
      </c>
      <c r="B124" s="22"/>
      <c r="C124" s="22"/>
      <c r="D124" s="9"/>
    </row>
    <row r="125" s="1" customFormat="1" spans="1:4">
      <c r="A125" s="38" t="s">
        <v>159</v>
      </c>
      <c r="B125" s="24">
        <f>SUM(B126:B133)</f>
        <v>0</v>
      </c>
      <c r="C125" s="24">
        <f>SUM(C126:C133)</f>
        <v>0</v>
      </c>
      <c r="D125" s="9"/>
    </row>
    <row r="126" s="1" customFormat="1" spans="1:4">
      <c r="A126" s="38" t="s">
        <v>160</v>
      </c>
      <c r="B126" s="22"/>
      <c r="C126" s="22"/>
      <c r="D126" s="9"/>
    </row>
    <row r="127" s="1" customFormat="1" spans="1:4">
      <c r="A127" s="38" t="s">
        <v>161</v>
      </c>
      <c r="B127" s="22"/>
      <c r="C127" s="22"/>
      <c r="D127" s="9"/>
    </row>
    <row r="128" s="1" customFormat="1" spans="1:4">
      <c r="A128" s="38" t="s">
        <v>162</v>
      </c>
      <c r="B128" s="22"/>
      <c r="C128" s="22"/>
      <c r="D128" s="9"/>
    </row>
    <row r="129" s="1" customFormat="1" spans="1:4">
      <c r="A129" s="38" t="s">
        <v>163</v>
      </c>
      <c r="B129" s="22"/>
      <c r="C129" s="22"/>
      <c r="D129" s="9"/>
    </row>
    <row r="130" s="1" customFormat="1" spans="1:4">
      <c r="A130" s="38" t="s">
        <v>164</v>
      </c>
      <c r="B130" s="22"/>
      <c r="C130" s="22"/>
      <c r="D130" s="9"/>
    </row>
    <row r="131" s="1" customFormat="1" spans="1:4">
      <c r="A131" s="38" t="s">
        <v>165</v>
      </c>
      <c r="B131" s="22"/>
      <c r="C131" s="22"/>
      <c r="D131" s="9"/>
    </row>
    <row r="132" s="1" customFormat="1" spans="1:4">
      <c r="A132" s="38" t="s">
        <v>166</v>
      </c>
      <c r="B132" s="22"/>
      <c r="C132" s="22"/>
      <c r="D132" s="9"/>
    </row>
    <row r="133" s="1" customFormat="1" spans="1:4">
      <c r="A133" s="38" t="s">
        <v>167</v>
      </c>
      <c r="B133" s="22"/>
      <c r="C133" s="22"/>
      <c r="D133" s="9"/>
    </row>
    <row r="134" s="1" customFormat="1" spans="1:4">
      <c r="A134" s="36" t="s">
        <v>168</v>
      </c>
      <c r="B134" s="24">
        <f>SUM(B135,B142,B148)</f>
        <v>0</v>
      </c>
      <c r="C134" s="24">
        <f>SUM(C135,C142,C148)</f>
        <v>0</v>
      </c>
      <c r="D134" s="9"/>
    </row>
    <row r="135" s="1" customFormat="1" spans="1:4">
      <c r="A135" s="38" t="s">
        <v>169</v>
      </c>
      <c r="B135" s="24">
        <f>SUM(B136:B141)</f>
        <v>0</v>
      </c>
      <c r="C135" s="24">
        <f>SUM(C136:C141)</f>
        <v>0</v>
      </c>
      <c r="D135" s="9"/>
    </row>
    <row r="136" s="1" customFormat="1" spans="1:4">
      <c r="A136" s="38" t="s">
        <v>170</v>
      </c>
      <c r="B136" s="22"/>
      <c r="C136" s="22"/>
      <c r="D136" s="9"/>
    </row>
    <row r="137" s="1" customFormat="1" spans="1:4">
      <c r="A137" s="38" t="s">
        <v>171</v>
      </c>
      <c r="B137" s="22"/>
      <c r="C137" s="22"/>
      <c r="D137" s="9"/>
    </row>
    <row r="138" s="1" customFormat="1" spans="1:4">
      <c r="A138" s="38" t="s">
        <v>172</v>
      </c>
      <c r="B138" s="22"/>
      <c r="C138" s="22"/>
      <c r="D138" s="9"/>
    </row>
    <row r="139" s="1" customFormat="1" spans="1:4">
      <c r="A139" s="38" t="s">
        <v>173</v>
      </c>
      <c r="B139" s="22"/>
      <c r="C139" s="22"/>
      <c r="D139" s="9"/>
    </row>
    <row r="140" s="1" customFormat="1" spans="1:4">
      <c r="A140" s="38" t="s">
        <v>174</v>
      </c>
      <c r="B140" s="22"/>
      <c r="C140" s="22"/>
      <c r="D140" s="9"/>
    </row>
    <row r="141" s="1" customFormat="1" spans="1:4">
      <c r="A141" s="38" t="s">
        <v>175</v>
      </c>
      <c r="B141" s="22"/>
      <c r="C141" s="22"/>
      <c r="D141" s="9"/>
    </row>
    <row r="142" s="1" customFormat="1" spans="1:4">
      <c r="A142" s="38" t="s">
        <v>176</v>
      </c>
      <c r="B142" s="24">
        <f>SUM(B143:B147)</f>
        <v>0</v>
      </c>
      <c r="C142" s="24">
        <f>SUM(C143:C147)</f>
        <v>0</v>
      </c>
      <c r="D142" s="9"/>
    </row>
    <row r="143" s="1" customFormat="1" spans="1:4">
      <c r="A143" s="38" t="s">
        <v>177</v>
      </c>
      <c r="B143" s="22"/>
      <c r="C143" s="22"/>
      <c r="D143" s="9"/>
    </row>
    <row r="144" s="1" customFormat="1" spans="1:4">
      <c r="A144" s="38" t="s">
        <v>178</v>
      </c>
      <c r="B144" s="22"/>
      <c r="C144" s="22"/>
      <c r="D144" s="9"/>
    </row>
    <row r="145" s="1" customFormat="1" spans="1:4">
      <c r="A145" s="38" t="s">
        <v>179</v>
      </c>
      <c r="B145" s="22"/>
      <c r="C145" s="22"/>
      <c r="D145" s="9"/>
    </row>
    <row r="146" s="1" customFormat="1" spans="1:4">
      <c r="A146" s="38" t="s">
        <v>180</v>
      </c>
      <c r="B146" s="22"/>
      <c r="C146" s="22"/>
      <c r="D146" s="9"/>
    </row>
    <row r="147" s="1" customFormat="1" spans="1:4">
      <c r="A147" s="38" t="s">
        <v>181</v>
      </c>
      <c r="B147" s="22"/>
      <c r="C147" s="22"/>
      <c r="D147" s="9"/>
    </row>
    <row r="148" s="1" customFormat="1" spans="1:4">
      <c r="A148" s="38" t="s">
        <v>182</v>
      </c>
      <c r="B148" s="24">
        <f>SUM(B149:B150)</f>
        <v>0</v>
      </c>
      <c r="C148" s="24">
        <f>SUM(C149:C150)</f>
        <v>0</v>
      </c>
      <c r="D148" s="9"/>
    </row>
    <row r="149" s="1" customFormat="1" spans="1:4">
      <c r="A149" s="38" t="s">
        <v>183</v>
      </c>
      <c r="B149" s="22"/>
      <c r="C149" s="22"/>
      <c r="D149" s="9"/>
    </row>
    <row r="150" s="1" customFormat="1" spans="1:4">
      <c r="A150" s="38" t="s">
        <v>184</v>
      </c>
      <c r="B150" s="22"/>
      <c r="C150" s="22"/>
      <c r="D150" s="9"/>
    </row>
    <row r="151" s="1" customFormat="1" spans="1:4">
      <c r="A151" s="36" t="s">
        <v>185</v>
      </c>
      <c r="B151" s="24">
        <f>B152</f>
        <v>0</v>
      </c>
      <c r="C151" s="24">
        <f>C152</f>
        <v>0</v>
      </c>
      <c r="D151" s="9"/>
    </row>
    <row r="152" s="1" customFormat="1" spans="1:4">
      <c r="A152" s="38" t="s">
        <v>186</v>
      </c>
      <c r="B152" s="24">
        <f>SUM(B153:B157)</f>
        <v>0</v>
      </c>
      <c r="C152" s="24">
        <f>SUM(C153:C157)</f>
        <v>0</v>
      </c>
      <c r="D152" s="9"/>
    </row>
    <row r="153" s="1" customFormat="1" spans="1:4">
      <c r="A153" s="38" t="s">
        <v>187</v>
      </c>
      <c r="B153" s="22"/>
      <c r="C153" s="22"/>
      <c r="D153" s="9"/>
    </row>
    <row r="154" s="1" customFormat="1" spans="1:4">
      <c r="A154" s="38" t="s">
        <v>188</v>
      </c>
      <c r="B154" s="22"/>
      <c r="C154" s="22"/>
      <c r="D154" s="9"/>
    </row>
    <row r="155" s="1" customFormat="1" spans="1:4">
      <c r="A155" s="38" t="s">
        <v>189</v>
      </c>
      <c r="B155" s="22"/>
      <c r="C155" s="22"/>
      <c r="D155" s="9"/>
    </row>
    <row r="156" s="1" customFormat="1" spans="1:4">
      <c r="A156" s="38" t="s">
        <v>190</v>
      </c>
      <c r="B156" s="22"/>
      <c r="C156" s="22"/>
      <c r="D156" s="9"/>
    </row>
    <row r="157" s="1" customFormat="1" spans="1:4">
      <c r="A157" s="38" t="s">
        <v>191</v>
      </c>
      <c r="B157" s="22"/>
      <c r="C157" s="22"/>
      <c r="D157" s="9"/>
    </row>
    <row r="158" s="1" customFormat="1" spans="1:4">
      <c r="A158" s="36" t="s">
        <v>192</v>
      </c>
      <c r="B158" s="24">
        <f>SUM(B159:B160,B169)</f>
        <v>325</v>
      </c>
      <c r="C158" s="24">
        <f>SUM(C159:C160,C169)</f>
        <v>941</v>
      </c>
      <c r="D158" s="37">
        <f>C158/B158*100</f>
        <v>289.538461538462</v>
      </c>
    </row>
    <row r="159" s="1" customFormat="1" spans="1:4">
      <c r="A159" s="38" t="s">
        <v>193</v>
      </c>
      <c r="B159" s="22"/>
      <c r="C159" s="22"/>
      <c r="D159" s="9"/>
    </row>
    <row r="160" s="1" customFormat="1" spans="1:4">
      <c r="A160" s="38" t="s">
        <v>194</v>
      </c>
      <c r="B160" s="24">
        <f>SUM(B161:B168)</f>
        <v>0</v>
      </c>
      <c r="C160" s="24">
        <f>SUM(C161:C168)</f>
        <v>0</v>
      </c>
      <c r="D160" s="9"/>
    </row>
    <row r="161" s="1" customFormat="1" spans="1:4">
      <c r="A161" s="39" t="s">
        <v>195</v>
      </c>
      <c r="B161" s="22"/>
      <c r="C161" s="22"/>
      <c r="D161" s="9"/>
    </row>
    <row r="162" s="1" customFormat="1" spans="1:4">
      <c r="A162" s="38" t="s">
        <v>196</v>
      </c>
      <c r="B162" s="22"/>
      <c r="C162" s="22"/>
      <c r="D162" s="9"/>
    </row>
    <row r="163" s="1" customFormat="1" spans="1:4">
      <c r="A163" s="38" t="s">
        <v>197</v>
      </c>
      <c r="B163" s="22"/>
      <c r="C163" s="22"/>
      <c r="D163" s="9"/>
    </row>
    <row r="164" s="1" customFormat="1" spans="1:4">
      <c r="A164" s="38" t="s">
        <v>198</v>
      </c>
      <c r="B164" s="22"/>
      <c r="C164" s="22"/>
      <c r="D164" s="9"/>
    </row>
    <row r="165" s="1" customFormat="1" spans="1:4">
      <c r="A165" s="38" t="s">
        <v>199</v>
      </c>
      <c r="B165" s="22"/>
      <c r="C165" s="22"/>
      <c r="D165" s="9"/>
    </row>
    <row r="166" s="1" customFormat="1" spans="1:4">
      <c r="A166" s="38" t="s">
        <v>200</v>
      </c>
      <c r="B166" s="22"/>
      <c r="C166" s="22"/>
      <c r="D166" s="9"/>
    </row>
    <row r="167" s="1" customFormat="1" spans="1:4">
      <c r="A167" s="38" t="s">
        <v>201</v>
      </c>
      <c r="B167" s="22"/>
      <c r="C167" s="22"/>
      <c r="D167" s="9"/>
    </row>
    <row r="168" s="1" customFormat="1" spans="1:4">
      <c r="A168" s="38" t="s">
        <v>202</v>
      </c>
      <c r="B168" s="22"/>
      <c r="C168" s="22"/>
      <c r="D168" s="9"/>
    </row>
    <row r="169" s="1" customFormat="1" spans="1:4">
      <c r="A169" s="38" t="s">
        <v>203</v>
      </c>
      <c r="B169" s="24">
        <f>SUM(B170:B179)</f>
        <v>325</v>
      </c>
      <c r="C169" s="24">
        <f>SUM(C170:C179)</f>
        <v>941</v>
      </c>
      <c r="D169" s="37">
        <f t="shared" ref="D169:D171" si="4">C169/B169*100</f>
        <v>289.538461538462</v>
      </c>
    </row>
    <row r="170" s="1" customFormat="1" spans="1:4">
      <c r="A170" s="39" t="s">
        <v>204</v>
      </c>
      <c r="B170" s="22">
        <v>184</v>
      </c>
      <c r="C170" s="22">
        <v>300</v>
      </c>
      <c r="D170" s="37">
        <f t="shared" si="4"/>
        <v>163.04347826087</v>
      </c>
    </row>
    <row r="171" s="1" customFormat="1" spans="1:4">
      <c r="A171" s="38" t="s">
        <v>205</v>
      </c>
      <c r="B171" s="22">
        <v>141</v>
      </c>
      <c r="C171" s="22">
        <v>235</v>
      </c>
      <c r="D171" s="37">
        <f t="shared" si="4"/>
        <v>166.666666666667</v>
      </c>
    </row>
    <row r="172" s="1" customFormat="1" spans="1:4">
      <c r="A172" s="38" t="s">
        <v>206</v>
      </c>
      <c r="B172" s="22"/>
      <c r="C172" s="22">
        <v>22</v>
      </c>
      <c r="D172" s="37"/>
    </row>
    <row r="173" s="1" customFormat="1" spans="1:4">
      <c r="A173" s="38" t="s">
        <v>207</v>
      </c>
      <c r="B173" s="22"/>
      <c r="C173" s="22"/>
      <c r="D173" s="9"/>
    </row>
    <row r="174" s="1" customFormat="1" spans="1:4">
      <c r="A174" s="38" t="s">
        <v>208</v>
      </c>
      <c r="B174" s="22"/>
      <c r="C174" s="22">
        <v>3</v>
      </c>
      <c r="D174" s="37"/>
    </row>
    <row r="175" s="1" customFormat="1" spans="1:4">
      <c r="A175" s="38" t="s">
        <v>209</v>
      </c>
      <c r="B175" s="22"/>
      <c r="C175" s="22"/>
      <c r="D175" s="9"/>
    </row>
    <row r="176" s="1" customFormat="1" spans="1:4">
      <c r="A176" s="38" t="s">
        <v>210</v>
      </c>
      <c r="B176" s="22"/>
      <c r="C176" s="22"/>
      <c r="D176" s="9"/>
    </row>
    <row r="177" s="1" customFormat="1" spans="1:4">
      <c r="A177" s="38" t="s">
        <v>211</v>
      </c>
      <c r="B177" s="22"/>
      <c r="C177" s="22"/>
      <c r="D177" s="9"/>
    </row>
    <row r="178" s="1" customFormat="1" spans="1:4">
      <c r="A178" s="38" t="s">
        <v>212</v>
      </c>
      <c r="B178" s="22"/>
      <c r="C178" s="22">
        <v>381</v>
      </c>
      <c r="D178" s="9"/>
    </row>
    <row r="179" s="1" customFormat="1" spans="1:4">
      <c r="A179" s="38" t="s">
        <v>213</v>
      </c>
      <c r="B179" s="22"/>
      <c r="C179" s="22"/>
      <c r="D179" s="9"/>
    </row>
    <row r="180" s="1" customFormat="1" spans="1:4">
      <c r="A180" s="36" t="s">
        <v>214</v>
      </c>
      <c r="B180" s="22"/>
      <c r="C180" s="22"/>
      <c r="D180" s="9"/>
    </row>
    <row r="181" s="1" customFormat="1" spans="1:4">
      <c r="A181" s="36"/>
      <c r="B181" s="22"/>
      <c r="C181" s="22"/>
      <c r="D181" s="9"/>
    </row>
    <row r="182" s="1" customFormat="1" spans="1:4">
      <c r="A182" s="36"/>
      <c r="B182" s="22"/>
      <c r="C182" s="22"/>
      <c r="D182" s="9"/>
    </row>
    <row r="183" s="1" customFormat="1" spans="1:4">
      <c r="A183" s="36"/>
      <c r="B183" s="22"/>
      <c r="C183" s="22"/>
      <c r="D183" s="9"/>
    </row>
    <row r="184" s="1" customFormat="1" spans="1:4">
      <c r="A184" s="36" t="s">
        <v>215</v>
      </c>
      <c r="B184" s="22"/>
      <c r="C184" s="22"/>
      <c r="D184" s="9"/>
    </row>
    <row r="185" s="1" customFormat="1" spans="1:4">
      <c r="A185" s="38"/>
      <c r="B185" s="22"/>
      <c r="C185" s="22"/>
      <c r="D185" s="9"/>
    </row>
    <row r="186" s="1" customFormat="1" spans="1:4">
      <c r="A186" s="38"/>
      <c r="B186" s="22"/>
      <c r="C186" s="22"/>
      <c r="D186" s="9"/>
    </row>
    <row r="187" s="1" customFormat="1" spans="1:4">
      <c r="A187" s="27" t="s">
        <v>216</v>
      </c>
      <c r="B187" s="24">
        <f>SUM(B6,B12,B21,B28,B66,B91,B134,B151,B158,B180,B184)</f>
        <v>4352</v>
      </c>
      <c r="C187" s="24">
        <f>SUM(C6,C12,C21,C28,C66,C91,C134,C151,C158,C180,C184)</f>
        <v>3200</v>
      </c>
      <c r="D187" s="37">
        <f>C187/B187*100</f>
        <v>73.5294117647059</v>
      </c>
    </row>
    <row r="188" s="1" customFormat="1" spans="1:4">
      <c r="A188" s="40" t="s">
        <v>217</v>
      </c>
      <c r="B188" s="24">
        <f>SUM(B189,B192:B194)</f>
        <v>0</v>
      </c>
      <c r="C188" s="24">
        <f>SUM(C189,C192:C194)</f>
        <v>687</v>
      </c>
      <c r="D188" s="9"/>
    </row>
    <row r="189" s="1" customFormat="1" spans="1:4">
      <c r="A189" s="22" t="s">
        <v>218</v>
      </c>
      <c r="B189" s="24">
        <f>SUM(B190:B191)</f>
        <v>0</v>
      </c>
      <c r="C189" s="24">
        <f>SUM(C190:C191)</f>
        <v>20</v>
      </c>
      <c r="D189" s="9"/>
    </row>
    <row r="190" s="1" customFormat="1" spans="1:4">
      <c r="A190" s="22" t="s">
        <v>219</v>
      </c>
      <c r="B190" s="22"/>
      <c r="C190" s="22"/>
      <c r="D190" s="9"/>
    </row>
    <row r="191" s="1" customFormat="1" spans="1:4">
      <c r="A191" s="22" t="s">
        <v>220</v>
      </c>
      <c r="B191" s="22"/>
      <c r="C191" s="22">
        <v>20</v>
      </c>
      <c r="D191" s="9"/>
    </row>
    <row r="192" s="1" customFormat="1" spans="1:4">
      <c r="A192" s="22" t="s">
        <v>221</v>
      </c>
      <c r="B192" s="22"/>
      <c r="C192" s="22"/>
      <c r="D192" s="9"/>
    </row>
    <row r="193" s="1" customFormat="1" spans="1:4">
      <c r="A193" s="22" t="s">
        <v>222</v>
      </c>
      <c r="B193" s="22"/>
      <c r="C193" s="22">
        <v>280</v>
      </c>
      <c r="D193" s="9"/>
    </row>
    <row r="194" s="1" customFormat="1" spans="1:4">
      <c r="A194" s="26" t="s">
        <v>223</v>
      </c>
      <c r="B194" s="22"/>
      <c r="C194" s="22">
        <v>387</v>
      </c>
      <c r="D194" s="9"/>
    </row>
    <row r="195" s="1" customFormat="1" spans="1:4">
      <c r="A195" s="27" t="s">
        <v>224</v>
      </c>
      <c r="B195" s="23">
        <f>SUM(B187:B188)</f>
        <v>4352</v>
      </c>
      <c r="C195" s="23">
        <f>SUM(C187:C188)</f>
        <v>3887</v>
      </c>
      <c r="D195" s="37">
        <f>C195/B195*100</f>
        <v>89.3152573529412</v>
      </c>
    </row>
  </sheetData>
  <mergeCells count="2">
    <mergeCell ref="A2:D2"/>
    <mergeCell ref="A4:D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workbookViewId="0">
      <selection activeCell="B20" sqref="B20"/>
    </sheetView>
  </sheetViews>
  <sheetFormatPr defaultColWidth="9" defaultRowHeight="14.25"/>
  <cols>
    <col min="1" max="1" width="38.25" style="1" customWidth="1"/>
    <col min="2" max="2" width="11.5" style="1" customWidth="1"/>
    <col min="3" max="3" width="25.375" style="1" customWidth="1"/>
    <col min="4" max="4" width="11.5" style="1" customWidth="1"/>
    <col min="5" max="16384" width="9" style="1"/>
  </cols>
  <sheetData>
    <row r="1" s="1" customFormat="1" spans="1:4">
      <c r="A1" s="13" t="s">
        <v>225</v>
      </c>
      <c r="B1" s="13"/>
      <c r="C1" s="13"/>
      <c r="D1" s="13"/>
    </row>
    <row r="2" s="1" customFormat="1" spans="1:4">
      <c r="A2" s="13"/>
      <c r="B2" s="13"/>
      <c r="C2" s="13"/>
      <c r="D2" s="13"/>
    </row>
    <row r="3" s="1" customFormat="1" spans="1:4">
      <c r="A3" s="1" t="s">
        <v>226</v>
      </c>
      <c r="D3" s="1" t="s">
        <v>2</v>
      </c>
    </row>
    <row r="4" s="1" customFormat="1" ht="19.5" customHeight="1" spans="1:254">
      <c r="A4" s="14" t="s">
        <v>4</v>
      </c>
      <c r="B4" s="15" t="s">
        <v>6</v>
      </c>
      <c r="C4" s="14" t="s">
        <v>4</v>
      </c>
      <c r="D4" s="15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</row>
    <row r="5" s="1" customFormat="1" ht="19.5" customHeight="1" spans="1:254">
      <c r="A5" s="16" t="s">
        <v>227</v>
      </c>
      <c r="B5" s="17">
        <v>1346</v>
      </c>
      <c r="C5" s="16" t="s">
        <v>228</v>
      </c>
      <c r="D5" s="18">
        <v>3200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</row>
    <row r="6" s="12" customFormat="1" ht="20.1" customHeight="1" spans="1:4">
      <c r="A6" s="19" t="s">
        <v>40</v>
      </c>
      <c r="B6" s="20">
        <f>SUM(B7,B10:B11,B13:B14)</f>
        <v>2541</v>
      </c>
      <c r="C6" s="19" t="s">
        <v>217</v>
      </c>
      <c r="D6" s="21">
        <f>D8+D9</f>
        <v>20</v>
      </c>
    </row>
    <row r="7" s="12" customFormat="1" ht="20.1" customHeight="1" spans="1:4">
      <c r="A7" s="22" t="s">
        <v>41</v>
      </c>
      <c r="B7" s="23">
        <f>SUM(B8:B9)</f>
        <v>1220</v>
      </c>
      <c r="C7" s="22" t="s">
        <v>218</v>
      </c>
      <c r="D7" s="24">
        <f>SUM(D8:D9)</f>
        <v>20</v>
      </c>
    </row>
    <row r="8" s="12" customFormat="1" ht="20.1" customHeight="1" spans="1:4">
      <c r="A8" s="22" t="s">
        <v>42</v>
      </c>
      <c r="B8" s="25">
        <v>1220</v>
      </c>
      <c r="C8" s="22" t="s">
        <v>219</v>
      </c>
      <c r="D8" s="22"/>
    </row>
    <row r="9" s="12" customFormat="1" ht="20.1" customHeight="1" spans="1:4">
      <c r="A9" s="22" t="s">
        <v>43</v>
      </c>
      <c r="B9" s="25"/>
      <c r="C9" s="22" t="s">
        <v>220</v>
      </c>
      <c r="D9" s="22">
        <v>20</v>
      </c>
    </row>
    <row r="10" s="12" customFormat="1" ht="20.1" customHeight="1" spans="1:4">
      <c r="A10" s="22" t="s">
        <v>44</v>
      </c>
      <c r="B10" s="25">
        <f>944-10</f>
        <v>934</v>
      </c>
      <c r="C10" s="22" t="s">
        <v>221</v>
      </c>
      <c r="D10" s="22"/>
    </row>
    <row r="11" s="12" customFormat="1" ht="20.1" customHeight="1" spans="1:4">
      <c r="A11" s="22" t="s">
        <v>45</v>
      </c>
      <c r="B11" s="25"/>
      <c r="C11" s="22" t="s">
        <v>222</v>
      </c>
      <c r="D11" s="22">
        <v>280</v>
      </c>
    </row>
    <row r="12" s="12" customFormat="1" ht="20.1" customHeight="1" spans="1:4">
      <c r="A12" s="22" t="s">
        <v>46</v>
      </c>
      <c r="B12" s="25"/>
      <c r="C12" s="26" t="s">
        <v>223</v>
      </c>
      <c r="D12" s="22">
        <v>387</v>
      </c>
    </row>
    <row r="13" s="12" customFormat="1" ht="20.1" customHeight="1" spans="1:4">
      <c r="A13" s="26" t="s">
        <v>47</v>
      </c>
      <c r="B13" s="25"/>
      <c r="C13" s="26"/>
      <c r="D13" s="22"/>
    </row>
    <row r="14" s="12" customFormat="1" ht="20.1" customHeight="1" spans="1:4">
      <c r="A14" s="26" t="s">
        <v>48</v>
      </c>
      <c r="B14" s="25">
        <v>387</v>
      </c>
      <c r="C14" s="26"/>
      <c r="D14" s="22"/>
    </row>
    <row r="15" s="12" customFormat="1" ht="20.1" customHeight="1" spans="1:4">
      <c r="A15" s="26"/>
      <c r="B15" s="25"/>
      <c r="C15" s="26"/>
      <c r="D15" s="22"/>
    </row>
    <row r="16" s="12" customFormat="1" ht="20.1" customHeight="1" spans="1:4">
      <c r="A16" s="26"/>
      <c r="B16" s="25"/>
      <c r="C16" s="26"/>
      <c r="D16" s="22"/>
    </row>
    <row r="17" s="12" customFormat="1" ht="20.1" customHeight="1" spans="1:4">
      <c r="A17" s="26"/>
      <c r="B17" s="25"/>
      <c r="C17" s="26"/>
      <c r="D17" s="22"/>
    </row>
    <row r="18" s="12" customFormat="1" ht="20.1" customHeight="1" spans="1:4">
      <c r="A18" s="26"/>
      <c r="B18" s="25"/>
      <c r="C18" s="26"/>
      <c r="D18" s="22"/>
    </row>
    <row r="19" s="12" customFormat="1" ht="20.1" customHeight="1" spans="1:4">
      <c r="A19" s="26"/>
      <c r="B19" s="25"/>
      <c r="C19" s="26"/>
      <c r="D19" s="22"/>
    </row>
    <row r="20" s="12" customFormat="1" ht="20.1" customHeight="1" spans="1:4">
      <c r="A20" s="26"/>
      <c r="B20" s="25"/>
      <c r="C20" s="26"/>
      <c r="D20" s="22"/>
    </row>
    <row r="21" s="12" customFormat="1" ht="20.1" customHeight="1" spans="1:4">
      <c r="A21" s="26"/>
      <c r="B21" s="25"/>
      <c r="C21" s="26"/>
      <c r="D21" s="22"/>
    </row>
    <row r="22" s="12" customFormat="1" ht="20.1" customHeight="1" spans="1:4">
      <c r="A22" s="26"/>
      <c r="B22" s="25"/>
      <c r="C22" s="26"/>
      <c r="D22" s="22"/>
    </row>
    <row r="23" s="12" customFormat="1" ht="20.1" customHeight="1" spans="1:4">
      <c r="A23" s="26"/>
      <c r="B23" s="25"/>
      <c r="C23" s="26"/>
      <c r="D23" s="22"/>
    </row>
    <row r="24" s="12" customFormat="1" ht="20.1" customHeight="1" spans="1:4">
      <c r="A24" s="26"/>
      <c r="B24" s="25"/>
      <c r="C24" s="26"/>
      <c r="D24" s="22"/>
    </row>
    <row r="25" s="12" customFormat="1" ht="20.1" customHeight="1" spans="1:4">
      <c r="A25" s="26"/>
      <c r="B25" s="25"/>
      <c r="C25" s="26"/>
      <c r="D25" s="22"/>
    </row>
    <row r="26" s="12" customFormat="1" ht="20.1" customHeight="1" spans="1:4">
      <c r="A26" s="26"/>
      <c r="B26" s="25"/>
      <c r="C26" s="26"/>
      <c r="D26" s="22"/>
    </row>
    <row r="27" s="12" customFormat="1" ht="20.1" customHeight="1" spans="1:4">
      <c r="A27" s="26"/>
      <c r="B27" s="25"/>
      <c r="C27" s="26"/>
      <c r="D27" s="22"/>
    </row>
    <row r="28" s="12" customFormat="1" ht="20.1" customHeight="1" spans="1:4">
      <c r="A28" s="26"/>
      <c r="B28" s="25"/>
      <c r="C28" s="26"/>
      <c r="D28" s="22"/>
    </row>
    <row r="29" s="12" customFormat="1" ht="20.1" customHeight="1" spans="1:4">
      <c r="A29" s="26"/>
      <c r="B29" s="25"/>
      <c r="C29" s="26"/>
      <c r="D29" s="22"/>
    </row>
    <row r="30" s="12" customFormat="1" ht="20.1" customHeight="1" spans="1:4">
      <c r="A30" s="27" t="s">
        <v>49</v>
      </c>
      <c r="B30" s="23">
        <f>SUM(B4:B6)</f>
        <v>3887</v>
      </c>
      <c r="C30" s="27" t="s">
        <v>224</v>
      </c>
      <c r="D30" s="23">
        <f>D5+D6+D12+D11+D10</f>
        <v>3887</v>
      </c>
    </row>
  </sheetData>
  <mergeCells count="1">
    <mergeCell ref="A1:D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7"/>
  <sheetViews>
    <sheetView workbookViewId="0">
      <selection activeCell="A1" sqref="A1"/>
    </sheetView>
  </sheetViews>
  <sheetFormatPr defaultColWidth="9" defaultRowHeight="14.25" outlineLevelCol="5"/>
  <cols>
    <col min="1" max="1" width="9" style="1"/>
    <col min="2" max="2" width="34.125" style="1" customWidth="1"/>
    <col min="3" max="3" width="33.25" style="1" customWidth="1"/>
    <col min="4" max="16384" width="9" style="1"/>
  </cols>
  <sheetData>
    <row r="1" s="1" customFormat="1" ht="36" customHeight="1"/>
    <row r="2" s="1" customFormat="1" ht="20.25" spans="2:6">
      <c r="B2" s="2" t="s">
        <v>229</v>
      </c>
      <c r="C2" s="2"/>
      <c r="D2" s="3"/>
      <c r="E2" s="3"/>
      <c r="F2" s="3"/>
    </row>
    <row r="3" s="1" customFormat="1" spans="2:6">
      <c r="B3" s="3"/>
      <c r="C3" s="3"/>
      <c r="D3" s="3"/>
      <c r="E3" s="3"/>
      <c r="F3" s="3"/>
    </row>
    <row r="4" s="1" customFormat="1" spans="2:3">
      <c r="B4" s="4" t="s">
        <v>230</v>
      </c>
      <c r="C4" s="5" t="s">
        <v>231</v>
      </c>
    </row>
    <row r="5" s="1" customFormat="1" ht="18" customHeight="1" spans="2:3">
      <c r="B5" s="6" t="s">
        <v>232</v>
      </c>
      <c r="C5" s="7" t="s">
        <v>233</v>
      </c>
    </row>
    <row r="6" s="1" customFormat="1" ht="18" customHeight="1" spans="2:3">
      <c r="B6" s="8" t="s">
        <v>234</v>
      </c>
      <c r="C6" s="9">
        <v>1020</v>
      </c>
    </row>
    <row r="7" s="1" customFormat="1" ht="18" customHeight="1" spans="2:3">
      <c r="B7" s="10" t="s">
        <v>235</v>
      </c>
      <c r="C7" s="9">
        <v>633</v>
      </c>
    </row>
    <row r="8" s="1" customFormat="1" ht="18" customHeight="1" spans="2:3">
      <c r="B8" s="10" t="s">
        <v>236</v>
      </c>
      <c r="C8" s="9">
        <v>0</v>
      </c>
    </row>
    <row r="9" s="1" customFormat="1" ht="18" customHeight="1" spans="2:3">
      <c r="B9" s="10" t="s">
        <v>237</v>
      </c>
      <c r="C9" s="9">
        <v>387</v>
      </c>
    </row>
    <row r="10" s="1" customFormat="1" ht="18" customHeight="1" spans="2:3">
      <c r="B10" s="10" t="s">
        <v>238</v>
      </c>
      <c r="C10" s="9">
        <v>633</v>
      </c>
    </row>
    <row r="11" s="1" customFormat="1" ht="18" customHeight="1" spans="2:3">
      <c r="B11" s="11"/>
      <c r="C11" s="9"/>
    </row>
    <row r="12" s="1" customFormat="1" ht="18" customHeight="1" spans="2:3">
      <c r="B12" s="11"/>
      <c r="C12" s="9"/>
    </row>
    <row r="13" s="1" customFormat="1" ht="18" customHeight="1" spans="2:3">
      <c r="B13" s="11"/>
      <c r="C13" s="9"/>
    </row>
    <row r="14" s="1" customFormat="1" ht="18" customHeight="1" spans="2:3">
      <c r="B14" s="11"/>
      <c r="C14" s="9"/>
    </row>
    <row r="15" s="1" customFormat="1" ht="18" customHeight="1" spans="2:3">
      <c r="B15" s="11"/>
      <c r="C15" s="9"/>
    </row>
    <row r="16" s="1" customFormat="1" ht="18" customHeight="1" spans="2:3">
      <c r="B16" s="11"/>
      <c r="C16" s="9"/>
    </row>
    <row r="17" s="1" customFormat="1" ht="18" customHeight="1" spans="2:3">
      <c r="B17" s="11"/>
      <c r="C17" s="9"/>
    </row>
  </sheetData>
  <mergeCells count="1">
    <mergeCell ref="B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2016年方正县政府性基金收入决算表 </vt:lpstr>
      <vt:lpstr>2016年方正县政府性基金支出决算表 </vt:lpstr>
      <vt:lpstr>2016年方正县政府性基金转移支付决算表</vt:lpstr>
      <vt:lpstr>2016年方正县政府专项债务限额和余额情况决算表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2017-10-25T08:19:00Z</dcterms:created>
  <dcterms:modified xsi:type="dcterms:W3CDTF">2023-09-22T00:55:58Z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DD6B8F9D310044B7A6C154A7898CDF02_12</vt:lpwstr>
  </property>
</Properties>
</file>